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<sst xmlns="http://schemas.openxmlformats.org/spreadsheetml/2006/main" count="37" uniqueCount="29">
  <si>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</si>
  <si>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</si>
  <si>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</si>
  <si>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</si>
  <si>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</si>
  <si>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</si>
  <si>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</si>
  <si>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</si>
  <si>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</si>
  <si>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</si>
  <si>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</si>
  <si>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</si>
  <si>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</si>
  <si>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</si>
  <si>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</si>
  <si>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</si>
  <si>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</si>
  <si>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</si>
  <si>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</si>
  <si>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</si>
  <si>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</si>
  <si>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ул.Красноармейская, 114</t>
  </si>
  <si>
    <t>норм. на 1кв.м</t>
  </si>
  <si>
    <t>Тариф-11</t>
  </si>
  <si>
    <t>Экономия, %</t>
  </si>
  <si>
    <t>Факт</t>
  </si>
  <si>
    <t>Баланс отопления 2011-2012г.г.</t>
  </si>
  <si>
    <t xml:space="preserve">руб. </t>
  </si>
  <si>
    <t>Гкал.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</si>
</sst>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1" xfId="0" applyFont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85" fontId="7" fillId="0" borderId="1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/>
    </xf>
    <xf numFmtId="4" fontId="8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1" xfId="0" applyFill="1" applyBorder="1" applyAlignment="1">
      <alignment/>
    </xf>
    <xf numFmtId="178" fontId="8" fillId="0" borderId="1" xfId="0" applyNumberFormat="1" applyFont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181" fontId="7" fillId="0" borderId="1" xfId="19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5" borderId="20" xfId="0" applyFont="1" applyFill="1" applyBorder="1" applyAlignment="1" quotePrefix="1">
      <alignment horizontal="center" vertical="center"/>
    </xf>
    <xf numFmtId="0" fontId="6" fillId="5" borderId="21" xfId="0" applyFont="1" applyFill="1" applyBorder="1" applyAlignment="1" quotePrefix="1">
      <alignment horizontal="center" vertical="center"/>
    </xf>
    <xf numFmtId="0" fontId="6" fillId="5" borderId="22" xfId="0" applyFont="1" applyFill="1" applyBorder="1" applyAlignment="1" quotePrefix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025"/>
          <c:w val="0.8812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'[1]Красноармейская, 114'!$C$3:$I$3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'[1]Красноармейская, 114'!$C$6:$I$6</c:f>
              <c:numCache>
                <c:ptCount val="7"/>
                <c:pt idx="0">
                  <c:v>404827.8</c:v>
                </c:pt>
                <c:pt idx="1">
                  <c:v>404827.8</c:v>
                </c:pt>
                <c:pt idx="2">
                  <c:v>404827.8</c:v>
                </c:pt>
                <c:pt idx="3">
                  <c:v>404827.8</c:v>
                </c:pt>
                <c:pt idx="4">
                  <c:v>404827.8</c:v>
                </c:pt>
                <c:pt idx="5">
                  <c:v>404827.8</c:v>
                </c:pt>
                <c:pt idx="6">
                  <c:v>404827.8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'[1]Красноармейская, 114'!$C$3:$I$3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'[1]Красноармейская, 114'!$C$8:$I$8</c:f>
              <c:numCache>
                <c:ptCount val="7"/>
                <c:pt idx="0">
                  <c:v>41334.3252</c:v>
                </c:pt>
                <c:pt idx="1">
                  <c:v>206190.0288</c:v>
                </c:pt>
                <c:pt idx="2">
                  <c:v>230867.73360000004</c:v>
                </c:pt>
                <c:pt idx="3">
                  <c:v>258489.82404</c:v>
                </c:pt>
                <c:pt idx="4">
                  <c:v>411191.01072</c:v>
                </c:pt>
                <c:pt idx="5">
                  <c:v>244588.27176000003</c:v>
                </c:pt>
                <c:pt idx="6">
                  <c:v>165023.43228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'[1]Красноармейская, 114'!$C$3:$I$3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'[1]Красноармейская, 114'!$C$10:$I$10</c:f>
              <c:numCache>
                <c:ptCount val="7"/>
                <c:pt idx="0">
                  <c:v>363493.47479999997</c:v>
                </c:pt>
                <c:pt idx="1">
                  <c:v>198637.7712</c:v>
                </c:pt>
                <c:pt idx="2">
                  <c:v>173960.06639999995</c:v>
                </c:pt>
                <c:pt idx="3">
                  <c:v>146337.97595999998</c:v>
                </c:pt>
                <c:pt idx="4">
                  <c:v>-6363.210720000032</c:v>
                </c:pt>
                <c:pt idx="5">
                  <c:v>160239.52823999996</c:v>
                </c:pt>
                <c:pt idx="6">
                  <c:v>239804.36771999998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'[1]Красноармейская, 114'!$C$3:$I$3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'[1]Красноармейская, 114'!$C$11:$I$11</c:f>
              <c:numCache>
                <c:ptCount val="7"/>
                <c:pt idx="0">
                  <c:v>363493.47479999997</c:v>
                </c:pt>
                <c:pt idx="1">
                  <c:v>562131.2459999999</c:v>
                </c:pt>
                <c:pt idx="2">
                  <c:v>736091.3123999999</c:v>
                </c:pt>
                <c:pt idx="3">
                  <c:v>882429.2883599999</c:v>
                </c:pt>
                <c:pt idx="4">
                  <c:v>876066.0776399998</c:v>
                </c:pt>
                <c:pt idx="5">
                  <c:v>1036305.6058799997</c:v>
                </c:pt>
                <c:pt idx="6">
                  <c:v>1276109.9735999997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1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404827.8</v>
          </cell>
          <cell r="D6">
            <v>404827.8</v>
          </cell>
          <cell r="E6">
            <v>404827.8</v>
          </cell>
          <cell r="F6">
            <v>404827.8</v>
          </cell>
          <cell r="G6">
            <v>404827.8</v>
          </cell>
          <cell r="H6">
            <v>404827.8</v>
          </cell>
          <cell r="I6">
            <v>404827.8</v>
          </cell>
        </row>
        <row r="8">
          <cell r="C8">
            <v>41334.3252</v>
          </cell>
          <cell r="D8">
            <v>206190.0288</v>
          </cell>
          <cell r="E8">
            <v>230867.73360000004</v>
          </cell>
          <cell r="F8">
            <v>258489.82404</v>
          </cell>
          <cell r="G8">
            <v>411191.01072</v>
          </cell>
          <cell r="H8">
            <v>244588.27176000003</v>
          </cell>
          <cell r="I8">
            <v>165023.43228</v>
          </cell>
        </row>
        <row r="10">
          <cell r="C10">
            <v>363493.47479999997</v>
          </cell>
          <cell r="D10">
            <v>198637.7712</v>
          </cell>
          <cell r="E10">
            <v>173960.06639999995</v>
          </cell>
          <cell r="F10">
            <v>146337.97595999998</v>
          </cell>
          <cell r="G10">
            <v>-6363.210720000032</v>
          </cell>
          <cell r="H10">
            <v>160239.52823999996</v>
          </cell>
          <cell r="I10">
            <v>239804.36771999998</v>
          </cell>
        </row>
        <row r="11">
          <cell r="C11">
            <v>363493.47479999997</v>
          </cell>
          <cell r="D11">
            <v>562131.2459999999</v>
          </cell>
          <cell r="E11">
            <v>736091.3123999999</v>
          </cell>
          <cell r="F11">
            <v>882429.2883599999</v>
          </cell>
          <cell r="G11">
            <v>876066.0776399998</v>
          </cell>
          <cell r="H11">
            <v>1036305.6058799997</v>
          </cell>
          <cell r="I11">
            <v>1276109.9735999997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L1" s="1"/>
      <c r="M1" s="1"/>
      <c r="N1" s="1"/>
    </row>
    <row r="2" spans="1:83" s="8" customFormat="1" ht="13.5" thickBot="1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2"/>
      <c r="K2" s="2"/>
      <c r="L2" s="3" t="s">
        <v>12</v>
      </c>
      <c r="M2" s="4">
        <v>8385</v>
      </c>
      <c r="N2" s="5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s="8" customFormat="1" ht="12.75">
      <c r="A3" s="53" t="s">
        <v>0</v>
      </c>
      <c r="B3" s="55" t="s">
        <v>11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2</v>
      </c>
      <c r="H3" s="9" t="s">
        <v>3</v>
      </c>
      <c r="I3" s="9" t="s">
        <v>4</v>
      </c>
      <c r="J3" s="10" t="s">
        <v>8</v>
      </c>
      <c r="K3" s="2"/>
      <c r="L3" s="11" t="s">
        <v>22</v>
      </c>
      <c r="M3" s="12">
        <v>48.28</v>
      </c>
      <c r="N3" s="13">
        <v>0.029072</v>
      </c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s="8" customFormat="1" ht="13.5" thickBot="1">
      <c r="A4" s="54"/>
      <c r="B4" s="56"/>
      <c r="C4" s="14" t="s">
        <v>9</v>
      </c>
      <c r="D4" s="14" t="s">
        <v>9</v>
      </c>
      <c r="E4" s="14" t="s">
        <v>9</v>
      </c>
      <c r="F4" s="14" t="s">
        <v>9</v>
      </c>
      <c r="G4" s="14" t="s">
        <v>9</v>
      </c>
      <c r="H4" s="14" t="s">
        <v>9</v>
      </c>
      <c r="I4" s="14" t="s">
        <v>9</v>
      </c>
      <c r="J4" s="15" t="s">
        <v>9</v>
      </c>
      <c r="K4" s="2"/>
      <c r="L4" s="16"/>
      <c r="M4" s="17"/>
      <c r="N4" s="18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s="8" customFormat="1" ht="12.75">
      <c r="A5" s="45" t="s">
        <v>13</v>
      </c>
      <c r="B5" s="19" t="s">
        <v>28</v>
      </c>
      <c r="C5" s="20">
        <f>M2*N3</f>
        <v>243.76872</v>
      </c>
      <c r="D5" s="20">
        <f>M2*N3</f>
        <v>243.76872</v>
      </c>
      <c r="E5" s="20">
        <f>M2*N3</f>
        <v>243.76872</v>
      </c>
      <c r="F5" s="20">
        <f>M2*N3</f>
        <v>243.76872</v>
      </c>
      <c r="G5" s="20">
        <f>M2*N3</f>
        <v>243.76872</v>
      </c>
      <c r="H5" s="20">
        <f>M2*N3</f>
        <v>243.76872</v>
      </c>
      <c r="I5" s="20">
        <f>M2*N3</f>
        <v>243.76872</v>
      </c>
      <c r="J5" s="21">
        <f>SUM(C5:I5)</f>
        <v>1706.38104</v>
      </c>
      <c r="K5" s="2"/>
      <c r="L5" s="22"/>
      <c r="M5" s="12"/>
      <c r="N5" s="13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8" customFormat="1" ht="12.75">
      <c r="A6" s="46"/>
      <c r="B6" s="12" t="s">
        <v>27</v>
      </c>
      <c r="C6" s="23">
        <f>M3*M2</f>
        <v>404827.8</v>
      </c>
      <c r="D6" s="23">
        <f aca="true" t="shared" si="0" ref="D6:I6">C6</f>
        <v>404827.8</v>
      </c>
      <c r="E6" s="23">
        <f t="shared" si="0"/>
        <v>404827.8</v>
      </c>
      <c r="F6" s="23">
        <f t="shared" si="0"/>
        <v>404827.8</v>
      </c>
      <c r="G6" s="23">
        <f t="shared" si="0"/>
        <v>404827.8</v>
      </c>
      <c r="H6" s="23">
        <f t="shared" si="0"/>
        <v>404827.8</v>
      </c>
      <c r="I6" s="23">
        <f t="shared" si="0"/>
        <v>404827.8</v>
      </c>
      <c r="J6" s="24">
        <f>SUM(C6:I6)</f>
        <v>2833794.5999999996</v>
      </c>
      <c r="K6" s="2"/>
      <c r="L6" s="25" t="s">
        <v>23</v>
      </c>
      <c r="M6" s="12">
        <v>1660.68</v>
      </c>
      <c r="N6" s="2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8" customFormat="1" ht="12.75">
      <c r="A7" s="47" t="s">
        <v>14</v>
      </c>
      <c r="B7" s="12" t="s">
        <v>18</v>
      </c>
      <c r="C7" s="27">
        <v>24.89</v>
      </c>
      <c r="D7" s="27">
        <v>124.16</v>
      </c>
      <c r="E7" s="27">
        <v>139.02</v>
      </c>
      <c r="F7" s="27">
        <v>155.653</v>
      </c>
      <c r="G7" s="27">
        <v>247.604</v>
      </c>
      <c r="H7" s="27">
        <v>147.282</v>
      </c>
      <c r="I7" s="28">
        <v>99.371</v>
      </c>
      <c r="J7" s="29">
        <f>SUM(C7:I7)</f>
        <v>937.9800000000001</v>
      </c>
      <c r="K7" s="2"/>
      <c r="L7" s="25" t="s">
        <v>11</v>
      </c>
      <c r="M7" s="12"/>
      <c r="N7" s="2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8" customFormat="1" ht="12.75">
      <c r="A8" s="46"/>
      <c r="B8" s="30" t="s">
        <v>19</v>
      </c>
      <c r="C8" s="31">
        <f aca="true" t="shared" si="1" ref="C8:I8">1660.68*C7</f>
        <v>41334.3252</v>
      </c>
      <c r="D8" s="31">
        <f t="shared" si="1"/>
        <v>206190.0288</v>
      </c>
      <c r="E8" s="31">
        <f t="shared" si="1"/>
        <v>230867.73360000004</v>
      </c>
      <c r="F8" s="31">
        <f t="shared" si="1"/>
        <v>258489.82404</v>
      </c>
      <c r="G8" s="31">
        <f t="shared" si="1"/>
        <v>411191.01072</v>
      </c>
      <c r="H8" s="31">
        <f t="shared" si="1"/>
        <v>244588.27176000003</v>
      </c>
      <c r="I8" s="31">
        <f t="shared" si="1"/>
        <v>165023.43228</v>
      </c>
      <c r="J8" s="24">
        <f>SUM(C8:I8)</f>
        <v>1557684.6264000002</v>
      </c>
      <c r="K8" s="2"/>
      <c r="L8" s="25" t="s">
        <v>10</v>
      </c>
      <c r="M8" s="32">
        <f>J5</f>
        <v>1706.38104</v>
      </c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8" customFormat="1" ht="12.75">
      <c r="A9" s="47" t="s">
        <v>15</v>
      </c>
      <c r="B9" s="33" t="s">
        <v>17</v>
      </c>
      <c r="C9" s="34">
        <f aca="true" t="shared" si="2" ref="C9:J10">C5-C7</f>
        <v>218.87872</v>
      </c>
      <c r="D9" s="34">
        <f t="shared" si="2"/>
        <v>119.60872</v>
      </c>
      <c r="E9" s="34">
        <f t="shared" si="2"/>
        <v>104.74871999999999</v>
      </c>
      <c r="F9" s="34">
        <f t="shared" si="2"/>
        <v>88.11572000000001</v>
      </c>
      <c r="G9" s="34">
        <f t="shared" si="2"/>
        <v>-3.8352800000000116</v>
      </c>
      <c r="H9" s="34">
        <f t="shared" si="2"/>
        <v>96.48671999999999</v>
      </c>
      <c r="I9" s="34">
        <f t="shared" si="2"/>
        <v>144.39772</v>
      </c>
      <c r="J9" s="35">
        <f t="shared" si="2"/>
        <v>768.4010399999999</v>
      </c>
      <c r="K9" s="2"/>
      <c r="L9" s="36" t="s">
        <v>25</v>
      </c>
      <c r="M9" s="37">
        <f>J7</f>
        <v>937.9800000000001</v>
      </c>
      <c r="N9" s="3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8" customFormat="1" ht="13.5" thickBot="1">
      <c r="A10" s="48"/>
      <c r="B10" s="12" t="s">
        <v>20</v>
      </c>
      <c r="C10" s="38">
        <f t="shared" si="2"/>
        <v>363493.47479999997</v>
      </c>
      <c r="D10" s="38">
        <f t="shared" si="2"/>
        <v>198637.7712</v>
      </c>
      <c r="E10" s="38">
        <f t="shared" si="2"/>
        <v>173960.06639999995</v>
      </c>
      <c r="F10" s="38">
        <f t="shared" si="2"/>
        <v>146337.97595999998</v>
      </c>
      <c r="G10" s="38">
        <f t="shared" si="2"/>
        <v>-6363.210720000032</v>
      </c>
      <c r="H10" s="38">
        <f t="shared" si="2"/>
        <v>160239.52823999996</v>
      </c>
      <c r="I10" s="38">
        <f t="shared" si="2"/>
        <v>239804.36771999998</v>
      </c>
      <c r="J10" s="39">
        <f t="shared" si="2"/>
        <v>1276109.9735999994</v>
      </c>
      <c r="K10" s="2"/>
      <c r="L10" s="36" t="s">
        <v>24</v>
      </c>
      <c r="M10" s="40">
        <f>(J6-J8)/J6</f>
        <v>0.45031844354562595</v>
      </c>
      <c r="N10" s="3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s="8" customFormat="1" ht="23.25" thickBot="1">
      <c r="A11" s="41" t="s">
        <v>16</v>
      </c>
      <c r="B11" s="42"/>
      <c r="C11" s="43">
        <f>C10</f>
        <v>363493.47479999997</v>
      </c>
      <c r="D11" s="43">
        <f aca="true" t="shared" si="3" ref="D11:I11">C11+D10</f>
        <v>562131.2459999999</v>
      </c>
      <c r="E11" s="43">
        <f t="shared" si="3"/>
        <v>736091.3123999999</v>
      </c>
      <c r="F11" s="43">
        <f t="shared" si="3"/>
        <v>882429.2883599999</v>
      </c>
      <c r="G11" s="43">
        <f t="shared" si="3"/>
        <v>876066.0776399998</v>
      </c>
      <c r="H11" s="43">
        <f t="shared" si="3"/>
        <v>1036305.6058799997</v>
      </c>
      <c r="I11" s="43">
        <f t="shared" si="3"/>
        <v>1276109.9735999997</v>
      </c>
      <c r="J11" s="44"/>
      <c r="K11" s="2"/>
      <c r="L11" s="3"/>
      <c r="M11" s="3"/>
      <c r="N11" s="3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2012-05-15T12:41:24Z</dcterms:created>
  <dcterms:modified xsi:type="dcterms:W3CDTF">2012-05-15T12:42:40Z</dcterms:modified>
  <cp:category/>
  <cp:version/>
  <cp:contentType/>
  <cp:contentStatus/>
</cp:coreProperties>
</file>