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<sst xmlns="http://schemas.openxmlformats.org/spreadsheetml/2006/main" count="37" uniqueCount="28">
  <si>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</si>
  <si>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</si>
  <si>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</si>
  <si>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</si>
  <si>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</si>
  <si>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</si>
  <si>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</si>
  <si>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</si>
  <si>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</si>
  <si>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</si>
  <si>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</si>
  <si>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</si>
  <si>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</si>
  <si>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</si>
  <si>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</si>
  <si>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</si>
  <si>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</si>
  <si>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</si>
  <si>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</si>
  <si>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</si>
  <si>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</si>
  <si>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ул.Фрунзе, 18</t>
  </si>
  <si>
    <t>норм. на 1кв.м</t>
  </si>
  <si>
    <t>Тариф-11</t>
  </si>
  <si>
    <t>Экономия, %</t>
  </si>
  <si>
    <t>Факт</t>
  </si>
  <si>
    <t>Баланс отопления 2011-2012г.г.</t>
  </si>
  <si>
    <t>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</si>
</sst>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025"/>
          <c:w val="0.8812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18'!$C$6:$I$6</c:f>
              <c:numCache>
                <c:ptCount val="7"/>
                <c:pt idx="0">
                  <c:v>129129.688</c:v>
                </c:pt>
                <c:pt idx="1">
                  <c:v>129129.688</c:v>
                </c:pt>
                <c:pt idx="2">
                  <c:v>129129.688</c:v>
                </c:pt>
                <c:pt idx="3">
                  <c:v>129129.688</c:v>
                </c:pt>
                <c:pt idx="4">
                  <c:v>129129.688</c:v>
                </c:pt>
                <c:pt idx="5">
                  <c:v>129129.688</c:v>
                </c:pt>
                <c:pt idx="6">
                  <c:v>129129.688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18'!$C$8:$I$8</c:f>
              <c:numCache>
                <c:ptCount val="7"/>
                <c:pt idx="0">
                  <c:v>26504.452800000003</c:v>
                </c:pt>
                <c:pt idx="1">
                  <c:v>112162.32720000001</c:v>
                </c:pt>
                <c:pt idx="2">
                  <c:v>100288.4652</c:v>
                </c:pt>
                <c:pt idx="3">
                  <c:v>108327.81708</c:v>
                </c:pt>
                <c:pt idx="4">
                  <c:v>163625.13972</c:v>
                </c:pt>
                <c:pt idx="5">
                  <c:v>100868.04252</c:v>
                </c:pt>
                <c:pt idx="6">
                  <c:v>59523.753240000005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18'!$C$10:$I$10</c:f>
              <c:numCache>
                <c:ptCount val="7"/>
                <c:pt idx="0">
                  <c:v>102625.2352</c:v>
                </c:pt>
                <c:pt idx="1">
                  <c:v>16967.36079999998</c:v>
                </c:pt>
                <c:pt idx="2">
                  <c:v>28841.22279999999</c:v>
                </c:pt>
                <c:pt idx="3">
                  <c:v>20801.87092</c:v>
                </c:pt>
                <c:pt idx="4">
                  <c:v>-34495.45172000001</c:v>
                </c:pt>
                <c:pt idx="5">
                  <c:v>28261.645479999992</c:v>
                </c:pt>
                <c:pt idx="6">
                  <c:v>69605.93475999999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18'!$C$3:$I$3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18'!$C$11:$I$11</c:f>
              <c:numCache>
                <c:ptCount val="7"/>
                <c:pt idx="0">
                  <c:v>102625.2352</c:v>
                </c:pt>
                <c:pt idx="1">
                  <c:v>119592.59599999998</c:v>
                </c:pt>
                <c:pt idx="2">
                  <c:v>148433.81879999995</c:v>
                </c:pt>
                <c:pt idx="3">
                  <c:v>169235.68971999997</c:v>
                </c:pt>
                <c:pt idx="4">
                  <c:v>134740.23799999995</c:v>
                </c:pt>
                <c:pt idx="5">
                  <c:v>163001.88347999996</c:v>
                </c:pt>
                <c:pt idx="6">
                  <c:v>232607.81823999994</c:v>
                </c:pt>
              </c:numCache>
            </c:numRef>
          </c:val>
          <c:smooth val="0"/>
        </c:ser>
        <c:marker val="1"/>
        <c:axId val="26754284"/>
        <c:axId val="39461965"/>
      </c:line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4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6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129129.688</v>
          </cell>
          <cell r="D6">
            <v>129129.688</v>
          </cell>
          <cell r="E6">
            <v>129129.688</v>
          </cell>
          <cell r="F6">
            <v>129129.688</v>
          </cell>
          <cell r="G6">
            <v>129129.688</v>
          </cell>
          <cell r="H6">
            <v>129129.688</v>
          </cell>
          <cell r="I6">
            <v>129129.688</v>
          </cell>
        </row>
        <row r="8">
          <cell r="C8">
            <v>26504.452800000003</v>
          </cell>
          <cell r="D8">
            <v>112162.32720000001</v>
          </cell>
          <cell r="E8">
            <v>100288.4652</v>
          </cell>
          <cell r="F8">
            <v>108327.81708</v>
          </cell>
          <cell r="G8">
            <v>163625.13972</v>
          </cell>
          <cell r="H8">
            <v>100868.04252</v>
          </cell>
          <cell r="I8">
            <v>59523.753240000005</v>
          </cell>
        </row>
        <row r="10">
          <cell r="C10">
            <v>102625.2352</v>
          </cell>
          <cell r="D10">
            <v>16967.36079999998</v>
          </cell>
          <cell r="E10">
            <v>28841.22279999999</v>
          </cell>
          <cell r="F10">
            <v>20801.87092</v>
          </cell>
          <cell r="G10">
            <v>-34495.45172000001</v>
          </cell>
          <cell r="H10">
            <v>28261.645479999992</v>
          </cell>
          <cell r="I10">
            <v>69605.93475999999</v>
          </cell>
        </row>
        <row r="11">
          <cell r="C11">
            <v>102625.2352</v>
          </cell>
          <cell r="D11">
            <v>119592.59599999998</v>
          </cell>
          <cell r="E11">
            <v>148433.81879999995</v>
          </cell>
          <cell r="F11">
            <v>169235.68971999997</v>
          </cell>
          <cell r="G11">
            <v>134740.23799999995</v>
          </cell>
          <cell r="H11">
            <v>163001.88347999996</v>
          </cell>
          <cell r="I11">
            <v>232607.81823999994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2674.6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27" t="s">
        <v>13</v>
      </c>
      <c r="B5" s="28" t="s">
        <v>18</v>
      </c>
      <c r="C5" s="29">
        <f>M2*N3</f>
        <v>77.7559712</v>
      </c>
      <c r="D5" s="29">
        <f>M2*N3</f>
        <v>77.7559712</v>
      </c>
      <c r="E5" s="29">
        <f>M2*N3</f>
        <v>77.7559712</v>
      </c>
      <c r="F5" s="29">
        <f>M2*N3</f>
        <v>77.7559712</v>
      </c>
      <c r="G5" s="29">
        <f>M2*N3</f>
        <v>77.7559712</v>
      </c>
      <c r="H5" s="29">
        <f>M2*N3</f>
        <v>77.7559712</v>
      </c>
      <c r="I5" s="29">
        <f>M2*N3</f>
        <v>77.7559712</v>
      </c>
      <c r="J5" s="30">
        <f>SUM(C5:I5)</f>
        <v>544.2917984</v>
      </c>
      <c r="K5" s="6"/>
      <c r="L5" s="31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2"/>
      <c r="B6" s="18" t="s">
        <v>27</v>
      </c>
      <c r="C6" s="33">
        <f>M3*M2</f>
        <v>129129.688</v>
      </c>
      <c r="D6" s="33">
        <f aca="true" t="shared" si="0" ref="D6:I6">C6</f>
        <v>129129.688</v>
      </c>
      <c r="E6" s="33">
        <f t="shared" si="0"/>
        <v>129129.688</v>
      </c>
      <c r="F6" s="33">
        <f t="shared" si="0"/>
        <v>129129.688</v>
      </c>
      <c r="G6" s="33">
        <f t="shared" si="0"/>
        <v>129129.688</v>
      </c>
      <c r="H6" s="33">
        <f t="shared" si="0"/>
        <v>129129.688</v>
      </c>
      <c r="I6" s="33">
        <f t="shared" si="0"/>
        <v>129129.688</v>
      </c>
      <c r="J6" s="34">
        <f>SUM(C6:I6)</f>
        <v>903907.8159999999</v>
      </c>
      <c r="K6" s="6"/>
      <c r="L6" s="35" t="s">
        <v>23</v>
      </c>
      <c r="M6" s="18">
        <v>1660.68</v>
      </c>
      <c r="N6" s="36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7" t="s">
        <v>14</v>
      </c>
      <c r="B7" s="18" t="s">
        <v>18</v>
      </c>
      <c r="C7" s="38">
        <v>15.96</v>
      </c>
      <c r="D7" s="38">
        <v>67.54</v>
      </c>
      <c r="E7" s="38">
        <v>60.39</v>
      </c>
      <c r="F7" s="38">
        <v>65.231</v>
      </c>
      <c r="G7" s="38">
        <v>98.529</v>
      </c>
      <c r="H7" s="38">
        <v>60.739</v>
      </c>
      <c r="I7" s="39">
        <v>35.843</v>
      </c>
      <c r="J7" s="40">
        <f>SUM(C7:I7)</f>
        <v>404.23199999999997</v>
      </c>
      <c r="K7" s="6"/>
      <c r="L7" s="35" t="s">
        <v>11</v>
      </c>
      <c r="M7" s="18"/>
      <c r="N7" s="36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2"/>
      <c r="B8" s="41" t="s">
        <v>19</v>
      </c>
      <c r="C8" s="42">
        <f aca="true" t="shared" si="1" ref="C8:I8">1660.68*C7</f>
        <v>26504.452800000003</v>
      </c>
      <c r="D8" s="42">
        <f t="shared" si="1"/>
        <v>112162.32720000001</v>
      </c>
      <c r="E8" s="42">
        <f t="shared" si="1"/>
        <v>100288.4652</v>
      </c>
      <c r="F8" s="42">
        <f t="shared" si="1"/>
        <v>108327.81708</v>
      </c>
      <c r="G8" s="42">
        <f t="shared" si="1"/>
        <v>163625.13972</v>
      </c>
      <c r="H8" s="42">
        <f t="shared" si="1"/>
        <v>100868.04252</v>
      </c>
      <c r="I8" s="42">
        <f t="shared" si="1"/>
        <v>59523.753240000005</v>
      </c>
      <c r="J8" s="34">
        <f>SUM(C8:I8)</f>
        <v>671299.99776</v>
      </c>
      <c r="K8" s="6"/>
      <c r="L8" s="35" t="s">
        <v>10</v>
      </c>
      <c r="M8" s="43">
        <f>J5</f>
        <v>544.2917984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7" t="s">
        <v>15</v>
      </c>
      <c r="B9" s="44" t="s">
        <v>17</v>
      </c>
      <c r="C9" s="45">
        <f aca="true" t="shared" si="2" ref="C9:J10">C5-C7</f>
        <v>61.795971200000004</v>
      </c>
      <c r="D9" s="45">
        <f t="shared" si="2"/>
        <v>10.215971199999998</v>
      </c>
      <c r="E9" s="45">
        <f t="shared" si="2"/>
        <v>17.365971200000004</v>
      </c>
      <c r="F9" s="45">
        <f t="shared" si="2"/>
        <v>12.52497120000001</v>
      </c>
      <c r="G9" s="45">
        <f t="shared" si="2"/>
        <v>-20.77302879999999</v>
      </c>
      <c r="H9" s="45">
        <f t="shared" si="2"/>
        <v>17.016971200000008</v>
      </c>
      <c r="I9" s="45">
        <f t="shared" si="2"/>
        <v>41.9129712</v>
      </c>
      <c r="J9" s="46">
        <f t="shared" si="2"/>
        <v>140.05979839999998</v>
      </c>
      <c r="K9" s="6"/>
      <c r="L9" s="47" t="s">
        <v>25</v>
      </c>
      <c r="M9" s="48">
        <f>J7</f>
        <v>404.23199999999997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49"/>
      <c r="B10" s="18" t="s">
        <v>20</v>
      </c>
      <c r="C10" s="50">
        <f t="shared" si="2"/>
        <v>102625.2352</v>
      </c>
      <c r="D10" s="50">
        <f t="shared" si="2"/>
        <v>16967.36079999998</v>
      </c>
      <c r="E10" s="50">
        <f t="shared" si="2"/>
        <v>28841.22279999999</v>
      </c>
      <c r="F10" s="50">
        <f t="shared" si="2"/>
        <v>20801.87092</v>
      </c>
      <c r="G10" s="50">
        <f t="shared" si="2"/>
        <v>-34495.45172000001</v>
      </c>
      <c r="H10" s="50">
        <f t="shared" si="2"/>
        <v>28261.645479999992</v>
      </c>
      <c r="I10" s="50">
        <f t="shared" si="2"/>
        <v>69605.93475999999</v>
      </c>
      <c r="J10" s="51">
        <f t="shared" si="2"/>
        <v>232607.81823999982</v>
      </c>
      <c r="K10" s="6"/>
      <c r="L10" s="47" t="s">
        <v>24</v>
      </c>
      <c r="M10" s="52">
        <f>(J6-J8)/J6</f>
        <v>0.2573357748684406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3" t="s">
        <v>16</v>
      </c>
      <c r="B11" s="54"/>
      <c r="C11" s="55">
        <f>C10</f>
        <v>102625.2352</v>
      </c>
      <c r="D11" s="55">
        <f aca="true" t="shared" si="3" ref="D11:I11">C11+D10</f>
        <v>119592.59599999998</v>
      </c>
      <c r="E11" s="55">
        <f t="shared" si="3"/>
        <v>148433.81879999995</v>
      </c>
      <c r="F11" s="55">
        <f t="shared" si="3"/>
        <v>169235.68971999997</v>
      </c>
      <c r="G11" s="55">
        <f t="shared" si="3"/>
        <v>134740.23799999995</v>
      </c>
      <c r="H11" s="55">
        <f t="shared" si="3"/>
        <v>163001.88347999996</v>
      </c>
      <c r="I11" s="55">
        <f t="shared" si="3"/>
        <v>232607.81823999994</v>
      </c>
      <c r="J11" s="56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2012-05-15T12:45:13Z</dcterms:created>
  <dcterms:modified xsi:type="dcterms:W3CDTF">2012-05-15T12:45:39Z</dcterms:modified>
  <cp:category/>
  <cp:version/>
  <cp:contentType/>
  <cp:contentStatus/>
</cp:coreProperties>
</file>