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<sst xmlns="http://schemas.openxmlformats.org/spreadsheetml/2006/main" count="37" uniqueCount="29">
  <si>
    <t>Наименование статьи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</si>
  <si>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</si>
  <si>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</si>
  <si>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</si>
  <si>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</si>
  <si>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</si>
  <si>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</si>
  <si>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</si>
  <si>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Год</t>
  </si>
  <si>
    <t>Сумма</t>
  </si>
  <si>
    <t>Норматив</t>
  </si>
  <si>
    <t>Тариф</t>
  </si>
  <si>
    <t>Площадь</t>
  </si>
  <si>
    <t>Договор</t>
  </si>
  <si>
    <t>Прибор</t>
  </si>
  <si>
    <t xml:space="preserve">Баланс </t>
  </si>
  <si>
    <t>Баланс с нар. Итогом</t>
  </si>
  <si>
    <t>экономия Гкал.</t>
  </si>
  <si>
    <t>Гкал</t>
  </si>
  <si>
    <t>Рубл.</t>
  </si>
  <si>
    <t>экономия рублей</t>
  </si>
  <si>
    <t>ООО "Глазурит" ул.Высокая, 33</t>
  </si>
  <si>
    <t>норм. на 1кв.м</t>
  </si>
  <si>
    <t>Тариф-11</t>
  </si>
  <si>
    <t>Экономия, %</t>
  </si>
  <si>
    <t>Факт</t>
  </si>
  <si>
    <t>Баланс отопления 2011-2012г.г.</t>
  </si>
  <si>
    <t>Гкал.</t>
  </si>
  <si>
    <t>руб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</si>
</sst>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/yy;@"/>
    <numFmt numFmtId="171" formatCode="mmm/yyyy"/>
    <numFmt numFmtId="172" formatCode="_-* #,##0.0_р_._-;\-* #,##0.0_р_._-;_-* &quot;-&quot;?_р_._-;_-@_-"/>
    <numFmt numFmtId="173" formatCode="#,##0.0_р_."/>
    <numFmt numFmtId="174" formatCode="#,##0.00&quot;р.&quot;"/>
    <numFmt numFmtId="175" formatCode="0.000"/>
    <numFmt numFmtId="176" formatCode="_-* #,##0.00_р_._-;\-* #,##0.00_р_._-;_-* &quot;-&quot;?_р_._-;_-@_-"/>
    <numFmt numFmtId="177" formatCode="#,##0.00_р_."/>
    <numFmt numFmtId="178" formatCode="#,##0.000"/>
    <numFmt numFmtId="179" formatCode="#,##0.0"/>
    <numFmt numFmtId="180" formatCode="_-* #,##0_р_._-;\-* #,##0_р_._-;_-* &quot;-&quot;?_р_._-;_-@_-"/>
    <numFmt numFmtId="181" formatCode="0.0%"/>
    <numFmt numFmtId="182" formatCode="0.0000"/>
    <numFmt numFmtId="183" formatCode="0.00000"/>
    <numFmt numFmtId="184" formatCode="0.000000"/>
    <numFmt numFmtId="185" formatCode="0.0000000"/>
    <numFmt numFmtId="186" formatCode="_-* #,##0.000_р_._-;\-* #,##0.000_р_._-;_-* &quot;-&quot;?_р_._-;_-@_-"/>
    <numFmt numFmtId="187" formatCode="0.00000000"/>
    <numFmt numFmtId="188" formatCode="#,##0_р_."/>
    <numFmt numFmtId="189" formatCode="#,##0.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7"/>
      <name val="Arial Cyr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2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8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/>
    </xf>
    <xf numFmtId="0" fontId="7" fillId="0" borderId="5" xfId="0" applyFont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" fontId="7" fillId="0" borderId="0" xfId="0" applyNumberFormat="1" applyFont="1" applyFill="1" applyAlignment="1">
      <alignment horizontal="center" vertical="center"/>
    </xf>
    <xf numFmtId="2" fontId="7" fillId="0" borderId="5" xfId="0" applyNumberFormat="1" applyFont="1" applyFill="1" applyBorder="1" applyAlignment="1">
      <alignment horizontal="center"/>
    </xf>
    <xf numFmtId="185" fontId="7" fillId="0" borderId="5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/>
    </xf>
    <xf numFmtId="4" fontId="8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/>
    </xf>
    <xf numFmtId="4" fontId="7" fillId="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0" fillId="0" borderId="5" xfId="0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horizontal="center" vertical="center"/>
    </xf>
    <xf numFmtId="175" fontId="10" fillId="0" borderId="5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4" borderId="15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5" xfId="0" applyNumberFormat="1" applyFont="1" applyFill="1" applyBorder="1" applyAlignment="1">
      <alignment horizontal="center"/>
    </xf>
    <xf numFmtId="4" fontId="7" fillId="3" borderId="11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181" fontId="7" fillId="0" borderId="5" xfId="19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25"/>
          <c:w val="0.8815"/>
          <c:h val="0.99875"/>
        </c:manualLayout>
      </c:layout>
      <c:lineChart>
        <c:grouping val="standard"/>
        <c:varyColors val="0"/>
        <c:ser>
          <c:idx val="0"/>
          <c:order val="0"/>
          <c:tx>
            <c:v>Договор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'[1]Высокая, 33'!$C$3:$I$3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'[1]Высокая, 33'!$C$6:$I$6</c:f>
              <c:numCache>
                <c:ptCount val="7"/>
                <c:pt idx="0">
                  <c:v>154660.152</c:v>
                </c:pt>
                <c:pt idx="1">
                  <c:v>154660.152</c:v>
                </c:pt>
                <c:pt idx="2">
                  <c:v>154660.152</c:v>
                </c:pt>
                <c:pt idx="3">
                  <c:v>154660.152</c:v>
                </c:pt>
                <c:pt idx="4">
                  <c:v>154660.152</c:v>
                </c:pt>
                <c:pt idx="5">
                  <c:v>154660.152</c:v>
                </c:pt>
                <c:pt idx="6">
                  <c:v>154660.152</c:v>
                </c:pt>
              </c:numCache>
            </c:numRef>
          </c:val>
          <c:smooth val="0"/>
        </c:ser>
        <c:ser>
          <c:idx val="2"/>
          <c:order val="1"/>
          <c:tx>
            <c:v>Прибор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'[1]Высокая, 33'!$C$3:$I$3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'[1]Высокая, 33'!$C$8:$I$8</c:f>
              <c:numCache>
                <c:ptCount val="7"/>
                <c:pt idx="0">
                  <c:v>52726.590000000004</c:v>
                </c:pt>
                <c:pt idx="1">
                  <c:v>127623.258</c:v>
                </c:pt>
                <c:pt idx="2">
                  <c:v>132161.89644</c:v>
                </c:pt>
                <c:pt idx="3">
                  <c:v>140091.64344</c:v>
                </c:pt>
                <c:pt idx="4">
                  <c:v>214554.87396000003</c:v>
                </c:pt>
                <c:pt idx="5">
                  <c:v>126042.29063999999</c:v>
                </c:pt>
                <c:pt idx="6">
                  <c:v>67632.85368</c:v>
                </c:pt>
              </c:numCache>
            </c:numRef>
          </c:val>
          <c:smooth val="0"/>
        </c:ser>
        <c:ser>
          <c:idx val="4"/>
          <c:order val="2"/>
          <c:tx>
            <c:v>Баланс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'[1]Высокая, 33'!$C$3:$I$3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'[1]Высокая, 33'!$C$10:$I$10</c:f>
              <c:numCache>
                <c:ptCount val="7"/>
                <c:pt idx="0">
                  <c:v>101933.562</c:v>
                </c:pt>
                <c:pt idx="1">
                  <c:v>27036.894</c:v>
                </c:pt>
                <c:pt idx="2">
                  <c:v>22498.25555999999</c:v>
                </c:pt>
                <c:pt idx="3">
                  <c:v>14568.508559999987</c:v>
                </c:pt>
                <c:pt idx="4">
                  <c:v>-59894.721960000024</c:v>
                </c:pt>
                <c:pt idx="5">
                  <c:v>28617.86136000001</c:v>
                </c:pt>
                <c:pt idx="6">
                  <c:v>87027.29832</c:v>
                </c:pt>
              </c:numCache>
            </c:numRef>
          </c:val>
          <c:smooth val="0"/>
        </c:ser>
        <c:ser>
          <c:idx val="6"/>
          <c:order val="3"/>
          <c:tx>
            <c:v>Нарастающий итог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'[1]Высокая, 33'!$C$3:$I$3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'[1]Высокая, 33'!$C$11:$I$11</c:f>
              <c:numCache>
                <c:ptCount val="7"/>
                <c:pt idx="0">
                  <c:v>101933.562</c:v>
                </c:pt>
                <c:pt idx="1">
                  <c:v>128970.456</c:v>
                </c:pt>
                <c:pt idx="2">
                  <c:v>151468.71156</c:v>
                </c:pt>
                <c:pt idx="3">
                  <c:v>166037.22011999998</c:v>
                </c:pt>
                <c:pt idx="4">
                  <c:v>106142.49815999996</c:v>
                </c:pt>
                <c:pt idx="5">
                  <c:v>134760.35951999997</c:v>
                </c:pt>
                <c:pt idx="6">
                  <c:v>221787.65783999997</c:v>
                </c:pt>
              </c:numCache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88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06"/>
          <c:w val="0.14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13</xdr:col>
      <xdr:colOff>704850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0" y="1990725"/>
        <a:ext cx="143637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9;&#1072;&#1081;&#1090;&#1072;\&#1060;&#1072;&#1082;&#1090;%20&#1087;&#1086;&#1090;&#1088;&#1077;&#1073;&#1083;&#1077;&#1085;&#1080;&#1103;%20&#1058;&#1069;%20&#1052;&#1086;&#1088;&#1096;&#1072;&#1085;&#1089;&#1082;-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кая, 33"/>
      <sheetName val="Красноармейская, 114"/>
      <sheetName val="Красный пер. 3"/>
      <sheetName val="Куйбышева, 58"/>
      <sheetName val="Куйбышева, 62"/>
      <sheetName val="Куйбышева, 64"/>
      <sheetName val="Фрунзе, 18"/>
      <sheetName val="Фрунзе, 27А"/>
      <sheetName val="Фрунзе, 43"/>
    </sheetNames>
    <sheetDataSet>
      <sheetData sheetId="0">
        <row r="3">
          <cell r="C3" t="str">
            <v>Октябрь</v>
          </cell>
          <cell r="D3" t="str">
            <v>Ноябрь</v>
          </cell>
          <cell r="E3" t="str">
            <v>Декабрь</v>
          </cell>
          <cell r="F3" t="str">
            <v>Январь</v>
          </cell>
          <cell r="G3" t="str">
            <v>Февраль</v>
          </cell>
          <cell r="H3" t="str">
            <v>Март</v>
          </cell>
          <cell r="I3" t="str">
            <v>Апрель</v>
          </cell>
        </row>
        <row r="6">
          <cell r="C6">
            <v>154660.152</v>
          </cell>
          <cell r="D6">
            <v>154660.152</v>
          </cell>
          <cell r="E6">
            <v>154660.152</v>
          </cell>
          <cell r="F6">
            <v>154660.152</v>
          </cell>
          <cell r="G6">
            <v>154660.152</v>
          </cell>
          <cell r="H6">
            <v>154660.152</v>
          </cell>
          <cell r="I6">
            <v>154660.152</v>
          </cell>
        </row>
        <row r="8">
          <cell r="C8">
            <v>52726.590000000004</v>
          </cell>
          <cell r="D8">
            <v>127623.258</v>
          </cell>
          <cell r="E8">
            <v>132161.89644</v>
          </cell>
          <cell r="F8">
            <v>140091.64344</v>
          </cell>
          <cell r="G8">
            <v>214554.87396000003</v>
          </cell>
          <cell r="H8">
            <v>126042.29063999999</v>
          </cell>
          <cell r="I8">
            <v>67632.85368</v>
          </cell>
        </row>
        <row r="10">
          <cell r="C10">
            <v>101933.562</v>
          </cell>
          <cell r="D10">
            <v>27036.894</v>
          </cell>
          <cell r="E10">
            <v>22498.25555999999</v>
          </cell>
          <cell r="F10">
            <v>14568.508559999987</v>
          </cell>
          <cell r="G10">
            <v>-59894.721960000024</v>
          </cell>
          <cell r="H10">
            <v>28617.86136000001</v>
          </cell>
          <cell r="I10">
            <v>87027.29832</v>
          </cell>
        </row>
        <row r="11">
          <cell r="C11">
            <v>101933.562</v>
          </cell>
          <cell r="D11">
            <v>128970.456</v>
          </cell>
          <cell r="E11">
            <v>151468.71156</v>
          </cell>
          <cell r="F11">
            <v>166037.22011999998</v>
          </cell>
          <cell r="G11">
            <v>106142.49815999996</v>
          </cell>
          <cell r="H11">
            <v>134760.35951999997</v>
          </cell>
          <cell r="I11">
            <v>221787.65783999997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0.375" style="0" customWidth="1"/>
    <col min="2" max="2" width="16.125" style="0" customWidth="1"/>
    <col min="3" max="3" width="13.875" style="0" customWidth="1"/>
    <col min="4" max="5" width="14.625" style="0" customWidth="1"/>
    <col min="6" max="6" width="15.375" style="0" customWidth="1"/>
    <col min="7" max="7" width="17.00390625" style="0" customWidth="1"/>
    <col min="8" max="8" width="14.00390625" style="0" customWidth="1"/>
    <col min="9" max="9" width="17.00390625" style="0" customWidth="1"/>
    <col min="10" max="10" width="16.125" style="0" customWidth="1"/>
    <col min="11" max="11" width="5.00390625" style="0" customWidth="1"/>
    <col min="12" max="12" width="11.875" style="0" customWidth="1"/>
    <col min="13" max="13" width="13.25390625" style="0" customWidth="1"/>
    <col min="14" max="14" width="10.00390625" style="0" customWidth="1"/>
    <col min="17" max="17" width="10.125" style="0" customWidth="1"/>
    <col min="18" max="18" width="9.625" style="0" bestFit="1" customWidth="1"/>
  </cols>
  <sheetData>
    <row r="1" spans="1:14" ht="13.5" thickBo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L1" s="2"/>
      <c r="M1" s="2"/>
      <c r="N1" s="2"/>
    </row>
    <row r="2" spans="1:83" s="12" customFormat="1" ht="13.5" thickBot="1">
      <c r="A2" s="3" t="s">
        <v>26</v>
      </c>
      <c r="B2" s="4"/>
      <c r="C2" s="4"/>
      <c r="D2" s="4"/>
      <c r="E2" s="4"/>
      <c r="F2" s="4"/>
      <c r="G2" s="4"/>
      <c r="H2" s="4"/>
      <c r="I2" s="4"/>
      <c r="J2" s="5"/>
      <c r="K2" s="6"/>
      <c r="L2" s="7" t="s">
        <v>12</v>
      </c>
      <c r="M2" s="8">
        <v>3203.4</v>
      </c>
      <c r="N2" s="9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</row>
    <row r="3" spans="1:83" s="12" customFormat="1" ht="12.75" customHeight="1">
      <c r="A3" s="13" t="s">
        <v>0</v>
      </c>
      <c r="B3" s="14" t="s">
        <v>11</v>
      </c>
      <c r="C3" s="15" t="s">
        <v>5</v>
      </c>
      <c r="D3" s="15" t="s">
        <v>6</v>
      </c>
      <c r="E3" s="15" t="s">
        <v>7</v>
      </c>
      <c r="F3" s="15" t="s">
        <v>1</v>
      </c>
      <c r="G3" s="15" t="s">
        <v>2</v>
      </c>
      <c r="H3" s="15" t="s">
        <v>3</v>
      </c>
      <c r="I3" s="15" t="s">
        <v>4</v>
      </c>
      <c r="J3" s="16" t="s">
        <v>8</v>
      </c>
      <c r="K3" s="6"/>
      <c r="L3" s="17" t="s">
        <v>22</v>
      </c>
      <c r="M3" s="18">
        <v>48.28</v>
      </c>
      <c r="N3" s="19">
        <v>0.029072</v>
      </c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</row>
    <row r="4" spans="1:83" s="12" customFormat="1" ht="13.5" thickBot="1">
      <c r="A4" s="20"/>
      <c r="B4" s="21"/>
      <c r="C4" s="22" t="s">
        <v>9</v>
      </c>
      <c r="D4" s="22" t="s">
        <v>9</v>
      </c>
      <c r="E4" s="22" t="s">
        <v>9</v>
      </c>
      <c r="F4" s="22" t="s">
        <v>9</v>
      </c>
      <c r="G4" s="22" t="s">
        <v>9</v>
      </c>
      <c r="H4" s="22" t="s">
        <v>9</v>
      </c>
      <c r="I4" s="22" t="s">
        <v>9</v>
      </c>
      <c r="J4" s="23" t="s">
        <v>9</v>
      </c>
      <c r="K4" s="6"/>
      <c r="L4" s="24"/>
      <c r="M4" s="25"/>
      <c r="N4" s="26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</row>
    <row r="5" spans="1:83" s="12" customFormat="1" ht="12.75">
      <c r="A5" s="13" t="s">
        <v>13</v>
      </c>
      <c r="B5" s="27" t="s">
        <v>27</v>
      </c>
      <c r="C5" s="28">
        <f>M2*N3</f>
        <v>93.12924480000001</v>
      </c>
      <c r="D5" s="28">
        <f>M2*N3</f>
        <v>93.12924480000001</v>
      </c>
      <c r="E5" s="28">
        <f>M2*N3</f>
        <v>93.12924480000001</v>
      </c>
      <c r="F5" s="28">
        <f>M2*N3</f>
        <v>93.12924480000001</v>
      </c>
      <c r="G5" s="28">
        <f>M2*N3</f>
        <v>93.12924480000001</v>
      </c>
      <c r="H5" s="28">
        <f>M2*N3</f>
        <v>93.12924480000001</v>
      </c>
      <c r="I5" s="28">
        <f>M2*N3</f>
        <v>93.12924480000001</v>
      </c>
      <c r="J5" s="29">
        <f>SUM(C5:I5)</f>
        <v>651.9047136000002</v>
      </c>
      <c r="K5" s="6"/>
      <c r="L5" s="30"/>
      <c r="M5" s="18"/>
      <c r="N5" s="19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</row>
    <row r="6" spans="1:83" s="12" customFormat="1" ht="12.75">
      <c r="A6" s="31"/>
      <c r="B6" s="18" t="s">
        <v>28</v>
      </c>
      <c r="C6" s="32">
        <f>M3*M2</f>
        <v>154660.152</v>
      </c>
      <c r="D6" s="32">
        <f aca="true" t="shared" si="0" ref="D6:I6">C6</f>
        <v>154660.152</v>
      </c>
      <c r="E6" s="32">
        <f t="shared" si="0"/>
        <v>154660.152</v>
      </c>
      <c r="F6" s="32">
        <f t="shared" si="0"/>
        <v>154660.152</v>
      </c>
      <c r="G6" s="32">
        <f t="shared" si="0"/>
        <v>154660.152</v>
      </c>
      <c r="H6" s="32">
        <f t="shared" si="0"/>
        <v>154660.152</v>
      </c>
      <c r="I6" s="32">
        <f t="shared" si="0"/>
        <v>154660.152</v>
      </c>
      <c r="J6" s="33">
        <f>SUM(C6:I6)</f>
        <v>1082621.064</v>
      </c>
      <c r="K6" s="6"/>
      <c r="L6" s="34" t="s">
        <v>23</v>
      </c>
      <c r="M6" s="18">
        <v>1660.68</v>
      </c>
      <c r="N6" s="35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s="12" customFormat="1" ht="12.75">
      <c r="A7" s="36" t="s">
        <v>14</v>
      </c>
      <c r="B7" s="18" t="s">
        <v>18</v>
      </c>
      <c r="C7" s="37">
        <v>31.75</v>
      </c>
      <c r="D7" s="37">
        <v>76.85</v>
      </c>
      <c r="E7" s="37">
        <v>79.583</v>
      </c>
      <c r="F7" s="37">
        <v>84.358</v>
      </c>
      <c r="G7" s="37">
        <v>129.197</v>
      </c>
      <c r="H7" s="37">
        <v>75.898</v>
      </c>
      <c r="I7" s="38">
        <v>40.726</v>
      </c>
      <c r="J7" s="39">
        <f>SUM(C7:I7)</f>
        <v>518.362</v>
      </c>
      <c r="K7" s="6"/>
      <c r="L7" s="34" t="s">
        <v>11</v>
      </c>
      <c r="M7" s="18"/>
      <c r="N7" s="35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8" spans="1:83" s="12" customFormat="1" ht="12.75">
      <c r="A8" s="31"/>
      <c r="B8" s="40" t="s">
        <v>19</v>
      </c>
      <c r="C8" s="41">
        <f aca="true" t="shared" si="1" ref="C8:I8">1660.68*C7</f>
        <v>52726.590000000004</v>
      </c>
      <c r="D8" s="41">
        <f t="shared" si="1"/>
        <v>127623.258</v>
      </c>
      <c r="E8" s="41">
        <f t="shared" si="1"/>
        <v>132161.89644</v>
      </c>
      <c r="F8" s="41">
        <f t="shared" si="1"/>
        <v>140091.64344</v>
      </c>
      <c r="G8" s="41">
        <f t="shared" si="1"/>
        <v>214554.87396000003</v>
      </c>
      <c r="H8" s="41">
        <f t="shared" si="1"/>
        <v>126042.29063999999</v>
      </c>
      <c r="I8" s="41">
        <f t="shared" si="1"/>
        <v>67632.85368</v>
      </c>
      <c r="J8" s="33">
        <f>SUM(C8:I8)</f>
        <v>860833.40616</v>
      </c>
      <c r="K8" s="6"/>
      <c r="L8" s="34" t="s">
        <v>10</v>
      </c>
      <c r="M8" s="42">
        <f>J5</f>
        <v>651.9047136000002</v>
      </c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</row>
    <row r="9" spans="1:83" s="12" customFormat="1" ht="12.75">
      <c r="A9" s="36" t="s">
        <v>15</v>
      </c>
      <c r="B9" s="43" t="s">
        <v>17</v>
      </c>
      <c r="C9" s="44">
        <f aca="true" t="shared" si="2" ref="C9:J10">C5-C7</f>
        <v>61.37924480000001</v>
      </c>
      <c r="D9" s="44">
        <f t="shared" si="2"/>
        <v>16.279244800000015</v>
      </c>
      <c r="E9" s="44">
        <f t="shared" si="2"/>
        <v>13.54624480000001</v>
      </c>
      <c r="F9" s="44">
        <f t="shared" si="2"/>
        <v>8.771244800000005</v>
      </c>
      <c r="G9" s="44">
        <f t="shared" si="2"/>
        <v>-36.06775519999999</v>
      </c>
      <c r="H9" s="44">
        <f t="shared" si="2"/>
        <v>17.231244800000013</v>
      </c>
      <c r="I9" s="44">
        <f t="shared" si="2"/>
        <v>52.40324480000001</v>
      </c>
      <c r="J9" s="45">
        <f t="shared" si="2"/>
        <v>133.54271360000018</v>
      </c>
      <c r="K9" s="6"/>
      <c r="L9" s="46" t="s">
        <v>25</v>
      </c>
      <c r="M9" s="47">
        <f>J7</f>
        <v>518.362</v>
      </c>
      <c r="N9" s="7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</row>
    <row r="10" spans="1:83" s="12" customFormat="1" ht="13.5" thickBot="1">
      <c r="A10" s="20"/>
      <c r="B10" s="18" t="s">
        <v>20</v>
      </c>
      <c r="C10" s="48">
        <f t="shared" si="2"/>
        <v>101933.562</v>
      </c>
      <c r="D10" s="48">
        <f t="shared" si="2"/>
        <v>27036.894</v>
      </c>
      <c r="E10" s="48">
        <f t="shared" si="2"/>
        <v>22498.25555999999</v>
      </c>
      <c r="F10" s="48">
        <f t="shared" si="2"/>
        <v>14568.508559999987</v>
      </c>
      <c r="G10" s="48">
        <f t="shared" si="2"/>
        <v>-59894.721960000024</v>
      </c>
      <c r="H10" s="48">
        <f t="shared" si="2"/>
        <v>28617.86136000001</v>
      </c>
      <c r="I10" s="48">
        <f t="shared" si="2"/>
        <v>87027.29832</v>
      </c>
      <c r="J10" s="49">
        <f t="shared" si="2"/>
        <v>221787.65784</v>
      </c>
      <c r="K10" s="6"/>
      <c r="L10" s="46" t="s">
        <v>24</v>
      </c>
      <c r="M10" s="50">
        <f>(J6-J8)/J6</f>
        <v>0.20486176116004334</v>
      </c>
      <c r="N10" s="7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</row>
    <row r="11" spans="1:83" s="12" customFormat="1" ht="23.25" thickBot="1">
      <c r="A11" s="51" t="s">
        <v>16</v>
      </c>
      <c r="B11" s="52"/>
      <c r="C11" s="53">
        <f>C10</f>
        <v>101933.562</v>
      </c>
      <c r="D11" s="53">
        <f aca="true" t="shared" si="3" ref="D11:I11">C11+D10</f>
        <v>128970.456</v>
      </c>
      <c r="E11" s="53">
        <f t="shared" si="3"/>
        <v>151468.71156</v>
      </c>
      <c r="F11" s="53">
        <f t="shared" si="3"/>
        <v>166037.22011999998</v>
      </c>
      <c r="G11" s="53">
        <f t="shared" si="3"/>
        <v>106142.49815999996</v>
      </c>
      <c r="H11" s="53">
        <f t="shared" si="3"/>
        <v>134760.35951999997</v>
      </c>
      <c r="I11" s="53">
        <f t="shared" si="3"/>
        <v>221787.65783999997</v>
      </c>
      <c r="J11" s="54"/>
      <c r="K11" s="6"/>
      <c r="L11" s="7"/>
      <c r="M11" s="7"/>
      <c r="N11" s="7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</row>
  </sheetData>
  <mergeCells count="7">
    <mergeCell ref="A5:A6"/>
    <mergeCell ref="A7:A8"/>
    <mergeCell ref="A9:A10"/>
    <mergeCell ref="A1:J1"/>
    <mergeCell ref="A2:J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2012-05-15T12:40:28Z</dcterms:created>
  <dcterms:modified xsi:type="dcterms:W3CDTF">2012-05-15T12:41:06Z</dcterms:modified>
  <cp:category/>
  <cp:version/>
  <cp:contentType/>
  <cp:contentStatus/>
</cp:coreProperties>
</file>